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3" i="1" l="1"/>
  <c r="K37" i="1"/>
  <c r="D14" i="1" l="1"/>
  <c r="C12" i="1"/>
  <c r="C13" i="1"/>
  <c r="J37" i="1" l="1"/>
  <c r="I37" i="1"/>
  <c r="I23" i="1" l="1"/>
  <c r="D21" i="1" s="1"/>
  <c r="D22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<sst xmlns="http://schemas.openxmlformats.org/spreadsheetml/2006/main" count="106" uniqueCount="100">
  <si>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</si>
  <si>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</si>
  <si>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</si>
  <si>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</si>
  <si>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</si>
  <si>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</si>
  <si>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</si>
  <si>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</si>
  <si>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</si>
  <si>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</si>
  <si>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</si>
  <si>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</si>
  <si>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</si>
  <si>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</si>
  <si>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</si>
  <si>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</si>
  <si>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</si>
  <si>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</si>
  <si>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</si>
  <si>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</si>
  <si>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</si>
  <si>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</si>
  <si>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</si>
  <si>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</si>
  <si>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</si>
  <si>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</si>
  <si>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</si>
  <si>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</si>
  <si>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</si>
  <si>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</si>
  <si>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</si>
  <si>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</si>
  <si>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</si>
  <si>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</si>
  <si>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</si>
  <si>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</si>
  <si>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</si>
  <si>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</si>
  <si>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</si>
  <si>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</si>
  <si>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</si>
  <si>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</si>
  <si>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</si>
  <si>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</si>
  <si>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</si>
  <si>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</si>
  <si>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</si>
  <si>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</si>
  <si>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</si>
  <si>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</si>
  <si>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</si>
  <si>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</si>
  <si>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</si>
  <si>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</si>
  <si>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</si>
  <si>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</si>
  <si>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</si>
  <si>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</si>
  <si>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</si>
  <si>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</si>
  <si>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</si>
  <si>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</si>
  <si>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</si>
  <si>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</si>
  <si>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</si>
  <si>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</si>
  <si>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</si>
  <si>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</si>
  <si>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</si>
  <si>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</si>
  <si>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</si>
  <si>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</si>
  <si>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</si>
  <si>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</si>
  <si>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t>Binder Solids (recommended target 24-26)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</si>
  <si>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</si>
  <si>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</si>
  <si>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</si>
  <si>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</si>
  <si>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</si>
  <si>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</si>
  <si>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</si>
  <si>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</si>
  <si>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</si>
  <si>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</si>
  <si>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</si>
  <si>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</si>
  <si>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</si>
  <si>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</si>
  <si>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</si>
  <si>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</si>
  <si>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</si>
  <si>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</si>
  <si>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</si>
  <si>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</si>
  <si>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</si>
  <si>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</si>
  <si>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</si>
  <si>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Issue Date: 061716</t>
  </si>
  <si>
    <r>
      <t>Levasil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FO830 Colloidal Silica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</si>
</sst>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96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81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90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96</v>
      </c>
      <c r="D11" s="23"/>
      <c r="E11" s="24"/>
      <c r="F11" s="18"/>
      <c r="G11" s="25" t="s">
        <v>55</v>
      </c>
      <c r="H11" s="25" t="s">
        <v>92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93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80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91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74</v>
      </c>
      <c r="D16" s="5">
        <v>25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64</v>
      </c>
      <c r="E17" s="24"/>
      <c r="F17" s="18"/>
      <c r="G17" s="25" t="s">
        <v>76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87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88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89</v>
      </c>
      <c r="D20" s="6">
        <f>I18</f>
        <v>72.559095580678317</v>
      </c>
      <c r="E20" s="24"/>
      <c r="G20" s="31" t="s">
        <v>65</v>
      </c>
      <c r="H20" s="31" t="s">
        <v>94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95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134.94*D21 - 132.21</f>
        <v>24.320400000000006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36.259314821063647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48.231929664827931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36.259314821063647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48.231929664827931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63.740685178936353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-0.67959999999999354</v>
      </c>
      <c r="E32" s="24"/>
      <c r="F32" s="24"/>
      <c r="G32" s="54"/>
      <c r="H32" s="55"/>
      <c r="I32" s="34" t="s">
        <v>77</v>
      </c>
      <c r="J32" s="34" t="s">
        <v>78</v>
      </c>
      <c r="K32" s="59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0</v>
      </c>
      <c r="E33" s="24">
        <f>IF(D32&lt;-1, "Evaporate", 0)</f>
        <v>0</v>
      </c>
      <c r="F33" s="24"/>
      <c r="G33" s="56" t="s">
        <v>9</v>
      </c>
      <c r="H33" s="57"/>
      <c r="I33" s="36">
        <f>+D16-1</f>
        <v>24</v>
      </c>
      <c r="J33" s="36">
        <f>+D16+1</f>
        <v>26</v>
      </c>
      <c r="K33" s="36">
        <f>D22</f>
        <v>24.320400000000006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48.231929664827931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36.25931482106364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79</v>
      </c>
      <c r="D37" s="28">
        <f>100-D36</f>
        <v>63.74068517893636</v>
      </c>
      <c r="E37" s="24"/>
      <c r="F37" s="24"/>
      <c r="G37" s="56" t="s">
        <v>10</v>
      </c>
      <c r="H37" s="57"/>
      <c r="I37" s="36">
        <f>D17-1</f>
        <v>63</v>
      </c>
      <c r="J37" s="36">
        <f>D17+1</f>
        <v>65</v>
      </c>
      <c r="K37" s="36">
        <f>D30</f>
        <v>63.740685178936353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86</v>
      </c>
      <c r="C39" s="20" t="s">
        <v>43</v>
      </c>
      <c r="D39" s="10">
        <f>D37/D17</f>
        <v>0.99594820592088062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84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1.0072031894739899</v>
      </c>
      <c r="E42" s="24"/>
      <c r="F42" s="60" t="s">
        <v>97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0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82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85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83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2016-06-17T17:49:27Z</dcterms:modified>
</cp:coreProperties>
</file>